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<sst xmlns="http://schemas.openxmlformats.org/spreadsheetml/2006/main" count="8" uniqueCount="8">
  <si>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Số người phụ thuộc</t>
  </si>
  <si>
    <t>tiền làm cơ sở tính thuế</t>
  </si>
  <si>
    <t>TÍNH THUẾ THU NHẬP CÁ NHÂN</t>
  </si>
  <si>
    <t>Tiền lương hàng tháng (VNĐ)</t>
  </si>
  <si>
    <t>Số tiền đóng thuế thu nhập cá nhân (VNĐ)</t>
  </si>
  <si>
    <t>Số tiền lương thực nhận (VNĐ)</t>
  </si>
  <si>
    <t>Hướng dẫn sử dụng: 
(1) Chỉ cần nhập thông tin vào các ô bôi vàng sẽ ra kết quả tương ứng bên dưới.
(2) Ví dụ ở trên là Người lao động có tiền lương 12.000.000 đồng/tháng; tiền đóng BHXH bắt buộc 1.260.000 đồng; không có người phụ thuộc.</t>
  </si>
  <si>
    <t>Số tiền đóng BHXH bắt buộc (VNĐ)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</si>
</sst>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Arial"/>
      <family val="2"/>
    </font>
    <font>
      <sz val="20"/>
      <color indexed="9"/>
      <name val="Arial"/>
      <family val="2"/>
    </font>
    <font>
      <b/>
      <sz val="20"/>
      <color indexed="10"/>
      <name val="Arial"/>
      <family val="2"/>
    </font>
    <font>
      <b/>
      <sz val="20"/>
      <color indexed="8"/>
      <name val="Arial"/>
      <family val="2"/>
    </font>
    <font>
      <b/>
      <sz val="2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Arial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  <font>
      <b/>
      <sz val="20"/>
      <color rgb="FFFF0000"/>
      <name val="Arial"/>
      <family val="2"/>
    </font>
    <font>
      <b/>
      <sz val="2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" fontId="42" fillId="34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2" fillId="35" borderId="19" xfId="0" applyFont="1" applyFill="1" applyBorder="1" applyAlignment="1">
      <alignment horizontal="center" vertical="center"/>
    </xf>
    <xf numFmtId="0" fontId="42" fillId="35" borderId="20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4" sqref="A4:C7"/>
    </sheetView>
  </sheetViews>
  <sheetFormatPr defaultColWidth="9.140625" defaultRowHeight="15"/>
  <cols>
    <col min="1" max="1" width="58.57421875" style="1" bestFit="1" customWidth="1"/>
    <col min="2" max="2" width="69.421875" style="1" bestFit="1" customWidth="1"/>
    <col min="3" max="3" width="40.57421875" style="1" bestFit="1" customWidth="1"/>
    <col min="4" max="4" width="43.8515625" style="1" bestFit="1" customWidth="1"/>
    <col min="5" max="5" width="19.00390625" style="1" bestFit="1" customWidth="1"/>
    <col min="6" max="6" width="16.7109375" style="1" bestFit="1" customWidth="1"/>
    <col min="7" max="16384" width="9.140625" style="1" customWidth="1"/>
  </cols>
  <sheetData>
    <row r="1" spans="1:6" ht="70.5" customHeight="1">
      <c r="A1" s="17" t="s">
        <v>2</v>
      </c>
      <c r="B1" s="18"/>
      <c r="C1" s="19"/>
      <c r="D1" s="2"/>
      <c r="E1" s="2"/>
      <c r="F1" s="2"/>
    </row>
    <row r="2" spans="1:6" ht="59.25" customHeight="1">
      <c r="A2" s="3" t="s">
        <v>3</v>
      </c>
      <c r="B2" s="3" t="s">
        <v>7</v>
      </c>
      <c r="C2" s="3" t="s">
        <v>0</v>
      </c>
      <c r="D2" s="2" t="s">
        <v>1</v>
      </c>
      <c r="E2" s="2"/>
      <c r="F2" s="2"/>
    </row>
    <row r="3" spans="1:6" ht="50.25" customHeight="1">
      <c r="A3" s="4">
        <v>12000000</v>
      </c>
      <c r="B3" s="4">
        <v>1260000</v>
      </c>
      <c r="C3" s="4">
        <v>0</v>
      </c>
      <c r="D3" s="2">
        <f>A3-9000000-B3-3600000*C3</f>
        <v>1740000</v>
      </c>
      <c r="E3" s="2">
        <f>IF(D3&lt;0,0,IF(D3&lt;5000000,D3,5000000))</f>
        <v>1740000</v>
      </c>
      <c r="F3" s="2">
        <f>E3*5%</f>
        <v>87000</v>
      </c>
    </row>
    <row r="4" spans="1:6" ht="25.5">
      <c r="A4" s="6"/>
      <c r="B4" s="7"/>
      <c r="C4" s="8"/>
      <c r="D4" s="2">
        <f>D3-5000000</f>
        <v>-3260000</v>
      </c>
      <c r="E4" s="2">
        <f>IF(D4&lt;0,0,IF(D4&lt;5000000,D4,5000000))</f>
        <v>0</v>
      </c>
      <c r="F4" s="2">
        <f>E4*10%</f>
        <v>0</v>
      </c>
    </row>
    <row r="5" spans="1:6" ht="25.5">
      <c r="A5" s="9"/>
      <c r="B5" s="10"/>
      <c r="C5" s="11"/>
      <c r="D5" s="2">
        <f>D3-10000000</f>
        <v>-8260000</v>
      </c>
      <c r="E5" s="2">
        <f>IF(D5&lt;0,0,IF(D5&lt;8000000,D5,8000000))</f>
        <v>0</v>
      </c>
      <c r="F5" s="2">
        <f>E5*15%</f>
        <v>0</v>
      </c>
    </row>
    <row r="6" spans="1:6" ht="25.5">
      <c r="A6" s="9"/>
      <c r="B6" s="10"/>
      <c r="C6" s="11"/>
      <c r="D6" s="2">
        <f>D3-18000000</f>
        <v>-16260000</v>
      </c>
      <c r="E6" s="2">
        <f>IF(D6&lt;0,0,IF(D6&lt;14000000,D6,14000000))</f>
        <v>0</v>
      </c>
      <c r="F6" s="2">
        <f>E6*20%</f>
        <v>0</v>
      </c>
    </row>
    <row r="7" spans="1:6" ht="25.5">
      <c r="A7" s="12"/>
      <c r="B7" s="13"/>
      <c r="C7" s="14"/>
      <c r="D7" s="2">
        <f>D3-32000000</f>
        <v>-30260000</v>
      </c>
      <c r="E7" s="2">
        <f>IF(D7&lt;0,0,IF(D7&lt;20000000,D7,20000000))</f>
        <v>0</v>
      </c>
      <c r="F7" s="2">
        <f>E7*25%</f>
        <v>0</v>
      </c>
    </row>
    <row r="8" spans="1:6" ht="44.25" customHeight="1">
      <c r="A8" s="15" t="s">
        <v>4</v>
      </c>
      <c r="B8" s="16"/>
      <c r="C8" s="5">
        <f>SUM(F3:F9)</f>
        <v>87000</v>
      </c>
      <c r="D8" s="2">
        <f>D3-52000000</f>
        <v>-50260000</v>
      </c>
      <c r="E8" s="2">
        <f>IF(D8&lt;0,0,IF(D8&lt;28000000,D8,28000000))</f>
        <v>0</v>
      </c>
      <c r="F8" s="2">
        <f>E8*30%</f>
        <v>0</v>
      </c>
    </row>
    <row r="9" spans="1:6" ht="48" customHeight="1">
      <c r="A9" s="15" t="s">
        <v>5</v>
      </c>
      <c r="B9" s="16"/>
      <c r="C9" s="5">
        <f>A3-C8-B3</f>
        <v>10653000</v>
      </c>
      <c r="D9" s="2">
        <f>D3-80000000</f>
        <v>-78260000</v>
      </c>
      <c r="E9" s="2">
        <f>IF(D9&lt;0,0,D9)</f>
        <v>0</v>
      </c>
      <c r="F9" s="2">
        <f>E9*35%</f>
        <v>0</v>
      </c>
    </row>
    <row r="10" spans="1:6" ht="25.5">
      <c r="A10" s="20" t="s">
        <v>6</v>
      </c>
      <c r="B10" s="21"/>
      <c r="C10" s="21"/>
      <c r="D10" s="2"/>
      <c r="E10" s="2"/>
      <c r="F10" s="2"/>
    </row>
    <row r="11" spans="1:6" ht="25.5">
      <c r="A11" s="22"/>
      <c r="B11" s="22"/>
      <c r="C11" s="22"/>
      <c r="D11" s="2"/>
      <c r="E11" s="2"/>
      <c r="F11" s="2"/>
    </row>
    <row r="12" spans="1:6" ht="25.5">
      <c r="A12" s="22"/>
      <c r="B12" s="22"/>
      <c r="C12" s="22"/>
      <c r="D12" s="2"/>
      <c r="E12" s="2"/>
      <c r="F12" s="2"/>
    </row>
    <row r="13" spans="1:6" ht="25.5">
      <c r="A13" s="22"/>
      <c r="B13" s="22"/>
      <c r="C13" s="22"/>
      <c r="D13" s="2"/>
      <c r="E13" s="2"/>
      <c r="F13" s="2"/>
    </row>
    <row r="14" spans="1:6" ht="25.5">
      <c r="A14" s="22"/>
      <c r="B14" s="22"/>
      <c r="C14" s="22"/>
      <c r="D14" s="2"/>
      <c r="E14" s="2"/>
      <c r="F14" s="2"/>
    </row>
    <row r="15" spans="1:6" ht="25.5">
      <c r="A15" s="22"/>
      <c r="B15" s="22"/>
      <c r="C15" s="22"/>
      <c r="D15" s="2"/>
      <c r="E15" s="2"/>
      <c r="F15" s="2"/>
    </row>
    <row r="16" spans="1:3" ht="25.5">
      <c r="A16" s="22"/>
      <c r="B16" s="22"/>
      <c r="C16" s="22"/>
    </row>
  </sheetData>
  <sheetProtection/>
  <mergeCells count="5">
    <mergeCell ref="A4:C7"/>
    <mergeCell ref="A8:B8"/>
    <mergeCell ref="A9:B9"/>
    <mergeCell ref="A1:C1"/>
    <mergeCell ref="A10:C16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2016-01-21T03:52:50Z</dcterms:modified>
  <cp:category/>
  <cp:version/>
  <cp:contentType/>
  <cp:contentStatus/>
</cp:coreProperties>
</file>